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<sst xmlns="http://schemas.openxmlformats.org/spreadsheetml/2006/main" count="195" uniqueCount="114">
  <si>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</si>
  <si>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</si>
  <si>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</si>
  <si>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</si>
  <si>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</si>
  <si>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</si>
  <si>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</si>
  <si>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</si>
  <si>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</si>
  <si>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</si>
  <si>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</si>
  <si>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</si>
  <si>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</si>
  <si>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</si>
  <si>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</si>
  <si>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</si>
  <si>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</si>
  <si>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</si>
  <si>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</si>
  <si>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</si>
  <si>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</si>
  <si>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</si>
  <si>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</si>
  <si>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</si>
  <si>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</si>
  <si>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</si>
  <si>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</si>
  <si>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</si>
  <si>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</si>
  <si>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</si>
  <si>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</si>
  <si>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</si>
  <si>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</si>
  <si>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</si>
  <si>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</si>
  <si>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</si>
  <si>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</si>
  <si>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</si>
  <si>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</si>
  <si>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</si>
  <si>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</si>
  <si>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</si>
  <si>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</si>
  <si>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</si>
  <si>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</si>
  <si>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</si>
  <si>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</si>
  <si>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</si>
  <si>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</si>
  <si>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</si>
  <si>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</si>
  <si>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</si>
  <si>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</si>
  <si>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</si>
  <si>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</si>
  <si>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</si>
  <si>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</si>
  <si>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</si>
  <si>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</si>
  <si>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</si>
  <si>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</si>
  <si>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</si>
  <si>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</si>
  <si>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</si>
  <si>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</si>
  <si>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</si>
  <si>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</si>
  <si>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</si>
  <si>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</si>
  <si>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</si>
  <si>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</si>
  <si>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</si>
  <si>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</si>
  <si>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</si>
  <si>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2020 год</t>
  </si>
  <si>
    <t>Межбюджетные трансферты</t>
  </si>
  <si>
    <t>500</t>
  </si>
  <si>
    <t>2010141870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</si>
  <si>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</si>
  <si>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</si>
  <si>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</si>
  <si>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Основное мероприятие "Содержание и обслуживание пожарной машины"</t>
  </si>
  <si>
    <t>Управляющий делами</t>
  </si>
  <si>
    <t>9999902300</t>
  </si>
  <si>
    <t>Доплата к пенсии муниципальных служащих</t>
  </si>
  <si>
    <t>0700109040</t>
  </si>
  <si>
    <t>Содержание и обслуживание муниципальной казны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</si>
  <si>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2020 - 2022 годы</t>
  </si>
  <si>
    <t>2021 год</t>
  </si>
  <si>
    <t>2022 год</t>
  </si>
  <si>
    <t xml:space="preserve">Республики Башкортостан на 2020 год </t>
  </si>
  <si>
    <t>и плановый период 2021 и 2022 годов"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</si>
  <si>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</si>
  <si>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</si>
  <si>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</si>
  <si>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Проведение работ по землеустройству</t>
  </si>
  <si>
    <t>0700300000</t>
  </si>
  <si>
    <t>0700303330</t>
  </si>
  <si>
    <t>от " 19 "  декабря  2019 года № 39</t>
  </si>
  <si>
    <t>изменения</t>
  </si>
  <si>
    <t>с учетом изменений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</si>
  <si>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</si>
  <si>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07001S2010</t>
  </si>
  <si>
    <t>Мероприятия в области экологии и природопользования</t>
  </si>
  <si>
    <t>Реализация проектов развития общественной инфраструктуры, основанных на местных инициативах за счет средств бюджета</t>
  </si>
  <si>
    <t>07001S2471</t>
  </si>
  <si>
    <t>Реализация проектов развития общественной инфраструктуры, основанных на местных инициативах за счет средств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</si>
  <si>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</si>
  <si>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</si>
  <si>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24003S2471</t>
  </si>
  <si>
    <t>24003S2472</t>
  </si>
  <si>
    <t>24003S2473</t>
  </si>
  <si>
    <t>в редакции решения Совета от 14.07.2020 № 71</t>
  </si>
  <si>
    <t>З.Ф.Усманова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</si>
</sst>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9" fontId="6" fillId="0" borderId="0" xfId="0" applyNumberFormat="1" applyFont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PageLayoutView="0" workbookViewId="0" topLeftCell="A87">
      <selection activeCell="G108" sqref="G108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5" width="14.125" style="2" customWidth="1"/>
    <col min="6" max="7" width="11.75390625" style="2" customWidth="1"/>
    <col min="8" max="8" width="11.75390625" style="6" customWidth="1"/>
  </cols>
  <sheetData>
    <row r="1" spans="3:8" ht="12.75">
      <c r="C1"/>
      <c r="D1" s="7"/>
      <c r="E1" s="7"/>
      <c r="F1" s="7"/>
      <c r="G1" s="7"/>
      <c r="H1" s="10" t="s">
        <v>22</v>
      </c>
    </row>
    <row r="2" spans="3:8" ht="12.75">
      <c r="C2"/>
      <c r="D2" s="7"/>
      <c r="E2" s="7"/>
      <c r="F2" s="7"/>
      <c r="G2" s="7"/>
      <c r="H2" s="7" t="s">
        <v>13</v>
      </c>
    </row>
    <row r="3" spans="3:8" ht="12.75">
      <c r="C3"/>
      <c r="D3" s="7"/>
      <c r="E3" s="7"/>
      <c r="F3" s="7"/>
      <c r="G3" s="7"/>
      <c r="H3" s="7" t="s">
        <v>78</v>
      </c>
    </row>
    <row r="4" spans="3:8" ht="12.75">
      <c r="C4"/>
      <c r="D4" s="7"/>
      <c r="E4" s="7"/>
      <c r="F4" s="7"/>
      <c r="G4" s="7"/>
      <c r="H4" s="7" t="s">
        <v>2</v>
      </c>
    </row>
    <row r="5" spans="3:8" ht="12.75">
      <c r="C5"/>
      <c r="D5" s="7"/>
      <c r="E5" s="7"/>
      <c r="F5" s="7"/>
      <c r="G5" s="7"/>
      <c r="H5" s="7" t="s">
        <v>98</v>
      </c>
    </row>
    <row r="6" spans="3:8" ht="12.75">
      <c r="C6"/>
      <c r="D6" s="7"/>
      <c r="E6" s="7"/>
      <c r="F6" s="7"/>
      <c r="G6" s="7"/>
      <c r="H6" s="7" t="s">
        <v>79</v>
      </c>
    </row>
    <row r="7" spans="3:8" ht="12.75">
      <c r="C7"/>
      <c r="D7" s="7"/>
      <c r="E7" s="7"/>
      <c r="F7" s="7"/>
      <c r="G7" s="7"/>
      <c r="H7" s="7" t="s">
        <v>14</v>
      </c>
    </row>
    <row r="8" spans="3:8" ht="12.75">
      <c r="C8" s="9"/>
      <c r="D8" s="9"/>
      <c r="E8" s="9"/>
      <c r="F8" s="9"/>
      <c r="G8" s="9"/>
      <c r="H8" s="7" t="s">
        <v>90</v>
      </c>
    </row>
    <row r="9" spans="3:8" ht="12.75">
      <c r="C9" s="8"/>
      <c r="D9" s="8"/>
      <c r="E9" s="8"/>
      <c r="F9" s="8"/>
      <c r="G9" s="8"/>
      <c r="H9" s="7" t="s">
        <v>91</v>
      </c>
    </row>
    <row r="10" spans="3:8" ht="12.75" customHeight="1">
      <c r="C10" s="8"/>
      <c r="D10" s="8"/>
      <c r="E10" s="39" t="s">
        <v>112</v>
      </c>
      <c r="F10" s="39"/>
      <c r="G10" s="39"/>
      <c r="H10" s="39"/>
    </row>
    <row r="11" spans="3:8" ht="12.75">
      <c r="C11" s="8"/>
      <c r="D11" s="8"/>
      <c r="E11" s="8"/>
      <c r="F11" s="8"/>
      <c r="G11" s="8"/>
      <c r="H11" s="8"/>
    </row>
    <row r="12" spans="1:8" ht="40.5" customHeight="1">
      <c r="A12" s="56" t="s">
        <v>87</v>
      </c>
      <c r="B12" s="56"/>
      <c r="C12" s="56"/>
      <c r="D12" s="56"/>
      <c r="E12" s="56"/>
      <c r="F12" s="56"/>
      <c r="G12" s="56"/>
      <c r="H12" s="56"/>
    </row>
    <row r="13" ht="12.75">
      <c r="H13" s="11" t="s">
        <v>20</v>
      </c>
    </row>
    <row r="14" spans="1:8" ht="14.25" customHeight="1">
      <c r="A14" s="40" t="s">
        <v>0</v>
      </c>
      <c r="B14" s="43" t="s">
        <v>21</v>
      </c>
      <c r="C14" s="46" t="s">
        <v>18</v>
      </c>
      <c r="D14" s="46" t="s">
        <v>19</v>
      </c>
      <c r="E14" s="49" t="s">
        <v>9</v>
      </c>
      <c r="F14" s="50"/>
      <c r="G14" s="50"/>
      <c r="H14" s="51"/>
    </row>
    <row r="15" spans="1:8" ht="12.75" customHeight="1">
      <c r="A15" s="41"/>
      <c r="B15" s="44"/>
      <c r="C15" s="47"/>
      <c r="D15" s="47"/>
      <c r="E15" s="52" t="s">
        <v>74</v>
      </c>
      <c r="F15" s="53"/>
      <c r="G15" s="54" t="s">
        <v>88</v>
      </c>
      <c r="H15" s="54" t="s">
        <v>89</v>
      </c>
    </row>
    <row r="16" spans="1:8" ht="30.75" customHeight="1">
      <c r="A16" s="42"/>
      <c r="B16" s="45"/>
      <c r="C16" s="48"/>
      <c r="D16" s="48"/>
      <c r="E16" s="33" t="s">
        <v>99</v>
      </c>
      <c r="F16" s="33" t="s">
        <v>100</v>
      </c>
      <c r="G16" s="55"/>
      <c r="H16" s="55"/>
    </row>
    <row r="17" spans="1:8" ht="12.75">
      <c r="A17" s="3" t="s">
        <v>1</v>
      </c>
      <c r="B17" s="3"/>
      <c r="C17" s="5"/>
      <c r="D17" s="5"/>
      <c r="E17" s="35">
        <f>E18</f>
        <v>68376.31</v>
      </c>
      <c r="F17" s="35">
        <f>F18</f>
        <v>9833569.370000001</v>
      </c>
      <c r="G17" s="35">
        <f>G18</f>
        <v>5465500</v>
      </c>
      <c r="H17" s="35">
        <f>H18</f>
        <v>5656500</v>
      </c>
    </row>
    <row r="18" spans="1:8" ht="38.25">
      <c r="A18" s="26" t="s">
        <v>80</v>
      </c>
      <c r="B18" s="27">
        <v>791</v>
      </c>
      <c r="C18" s="5"/>
      <c r="D18" s="5"/>
      <c r="E18" s="35">
        <f>E19+E31+E44+E50+E54+E58+E81+E88+E40</f>
        <v>68376.31</v>
      </c>
      <c r="F18" s="35">
        <f>F19+F31+F44+F50+F54+F58+F81+F88+F40</f>
        <v>9833569.370000001</v>
      </c>
      <c r="G18" s="35">
        <f>G19+G31+G44+G50+G54+G58+G81+G88+G40</f>
        <v>5465500</v>
      </c>
      <c r="H18" s="35">
        <f>H19+H31+H44+H50+H54+H58+H81+H88+H40</f>
        <v>5656500</v>
      </c>
    </row>
    <row r="19" spans="1:8" ht="51">
      <c r="A19" s="16" t="s">
        <v>48</v>
      </c>
      <c r="B19" s="27">
        <v>791</v>
      </c>
      <c r="C19" s="17" t="s">
        <v>49</v>
      </c>
      <c r="D19" s="17"/>
      <c r="E19" s="35">
        <f>E20+E28</f>
        <v>0</v>
      </c>
      <c r="F19" s="35">
        <f>F20+F28+F26</f>
        <v>2237301.87</v>
      </c>
      <c r="G19" s="35">
        <f aca="true" t="shared" si="0" ref="G19:H21">G20</f>
        <v>127500</v>
      </c>
      <c r="H19" s="35">
        <f t="shared" si="0"/>
        <v>127500</v>
      </c>
    </row>
    <row r="20" spans="1:8" s="13" customFormat="1" ht="51">
      <c r="A20" s="18" t="s">
        <v>50</v>
      </c>
      <c r="B20" s="28">
        <v>791</v>
      </c>
      <c r="C20" s="12" t="s">
        <v>51</v>
      </c>
      <c r="D20" s="4"/>
      <c r="E20" s="34">
        <f>E21+E23+E26</f>
        <v>0</v>
      </c>
      <c r="F20" s="34">
        <f>F21+F23</f>
        <v>910996</v>
      </c>
      <c r="G20" s="34">
        <f>G21+G23</f>
        <v>127500</v>
      </c>
      <c r="H20" s="34">
        <f>H21+H23</f>
        <v>127500</v>
      </c>
    </row>
    <row r="21" spans="1:8" ht="38.25">
      <c r="A21" s="18" t="s">
        <v>60</v>
      </c>
      <c r="B21" s="28">
        <v>791</v>
      </c>
      <c r="C21" s="12" t="s">
        <v>52</v>
      </c>
      <c r="D21" s="4"/>
      <c r="E21" s="4"/>
      <c r="F21" s="34">
        <f>F22</f>
        <v>11000</v>
      </c>
      <c r="G21" s="34">
        <f t="shared" si="0"/>
        <v>11000</v>
      </c>
      <c r="H21" s="34">
        <f t="shared" si="0"/>
        <v>11000</v>
      </c>
    </row>
    <row r="22" spans="1:8" ht="25.5">
      <c r="A22" s="18" t="s">
        <v>61</v>
      </c>
      <c r="B22" s="28">
        <v>791</v>
      </c>
      <c r="C22" s="12" t="s">
        <v>52</v>
      </c>
      <c r="D22" s="4" t="s">
        <v>4</v>
      </c>
      <c r="E22" s="4"/>
      <c r="F22" s="34">
        <v>11000</v>
      </c>
      <c r="G22" s="34">
        <v>11000</v>
      </c>
      <c r="H22" s="34">
        <v>11000</v>
      </c>
    </row>
    <row r="23" spans="1:8" ht="12.75">
      <c r="A23" s="18" t="s">
        <v>86</v>
      </c>
      <c r="B23" s="28">
        <v>791</v>
      </c>
      <c r="C23" s="12" t="s">
        <v>85</v>
      </c>
      <c r="D23" s="4"/>
      <c r="E23" s="34">
        <f>E24+E25</f>
        <v>0</v>
      </c>
      <c r="F23" s="34">
        <f>F24+F25</f>
        <v>899996</v>
      </c>
      <c r="G23" s="34">
        <f>G24</f>
        <v>116500</v>
      </c>
      <c r="H23" s="34">
        <f>H24</f>
        <v>116500</v>
      </c>
    </row>
    <row r="24" spans="1:8" ht="25.5">
      <c r="A24" s="18" t="s">
        <v>61</v>
      </c>
      <c r="B24" s="28">
        <v>791</v>
      </c>
      <c r="C24" s="12" t="s">
        <v>85</v>
      </c>
      <c r="D24" s="4" t="s">
        <v>4</v>
      </c>
      <c r="E24" s="4"/>
      <c r="F24" s="34">
        <v>116500</v>
      </c>
      <c r="G24" s="34">
        <v>116500</v>
      </c>
      <c r="H24" s="34">
        <v>116500</v>
      </c>
    </row>
    <row r="25" spans="1:8" ht="16.5" customHeight="1">
      <c r="A25" s="18" t="s">
        <v>7</v>
      </c>
      <c r="B25" s="28">
        <v>791</v>
      </c>
      <c r="C25" s="12" t="s">
        <v>85</v>
      </c>
      <c r="D25" s="4" t="s">
        <v>5</v>
      </c>
      <c r="E25" s="36"/>
      <c r="F25" s="36">
        <f>340931+442565</f>
        <v>783496</v>
      </c>
      <c r="G25" s="34"/>
      <c r="H25" s="34"/>
    </row>
    <row r="26" spans="1:8" ht="36.75" customHeight="1">
      <c r="A26" s="18" t="s">
        <v>104</v>
      </c>
      <c r="B26" s="28">
        <v>791</v>
      </c>
      <c r="C26" s="37" t="s">
        <v>105</v>
      </c>
      <c r="D26" s="4"/>
      <c r="E26" s="36">
        <f>E27</f>
        <v>0</v>
      </c>
      <c r="F26" s="36">
        <f>F27</f>
        <v>1009103.87</v>
      </c>
      <c r="G26" s="36">
        <f>G27</f>
        <v>1009103.87</v>
      </c>
      <c r="H26" s="36">
        <f>H27</f>
        <v>1009103.87</v>
      </c>
    </row>
    <row r="27" spans="1:8" ht="30" customHeight="1">
      <c r="A27" s="18" t="s">
        <v>61</v>
      </c>
      <c r="B27" s="28">
        <v>791</v>
      </c>
      <c r="C27" s="37" t="s">
        <v>105</v>
      </c>
      <c r="D27" s="4" t="s">
        <v>4</v>
      </c>
      <c r="E27" s="36"/>
      <c r="F27" s="36">
        <v>1009103.87</v>
      </c>
      <c r="G27" s="36">
        <v>1009103.87</v>
      </c>
      <c r="H27" s="36">
        <v>1009103.87</v>
      </c>
    </row>
    <row r="28" spans="1:8" ht="25.5">
      <c r="A28" s="18" t="s">
        <v>94</v>
      </c>
      <c r="B28" s="28">
        <v>791</v>
      </c>
      <c r="C28" s="12" t="s">
        <v>96</v>
      </c>
      <c r="D28" s="4"/>
      <c r="E28" s="34">
        <f>E29</f>
        <v>0</v>
      </c>
      <c r="F28" s="34">
        <f>F29</f>
        <v>317202</v>
      </c>
      <c r="G28" s="34"/>
      <c r="H28" s="34"/>
    </row>
    <row r="29" spans="1:8" ht="17.25" customHeight="1">
      <c r="A29" s="18" t="s">
        <v>95</v>
      </c>
      <c r="B29" s="28">
        <v>791</v>
      </c>
      <c r="C29" s="12" t="s">
        <v>97</v>
      </c>
      <c r="D29" s="4"/>
      <c r="E29" s="34">
        <f>E30</f>
        <v>0</v>
      </c>
      <c r="F29" s="34">
        <f>F30</f>
        <v>317202</v>
      </c>
      <c r="G29" s="34"/>
      <c r="H29" s="34"/>
    </row>
    <row r="30" spans="1:8" ht="25.5">
      <c r="A30" s="18" t="s">
        <v>61</v>
      </c>
      <c r="B30" s="28">
        <v>791</v>
      </c>
      <c r="C30" s="12" t="s">
        <v>97</v>
      </c>
      <c r="D30" s="4" t="s">
        <v>4</v>
      </c>
      <c r="E30" s="36"/>
      <c r="F30" s="36">
        <f>300000+17202</f>
        <v>317202</v>
      </c>
      <c r="G30" s="34"/>
      <c r="H30" s="34"/>
    </row>
    <row r="31" spans="1:14" s="13" customFormat="1" ht="51">
      <c r="A31" s="16" t="s">
        <v>28</v>
      </c>
      <c r="B31" s="27">
        <v>791</v>
      </c>
      <c r="C31" s="17" t="s">
        <v>29</v>
      </c>
      <c r="D31" s="19"/>
      <c r="E31" s="35">
        <f>E32+E37</f>
        <v>0</v>
      </c>
      <c r="F31" s="35">
        <f>F32+F37</f>
        <v>2745065.85</v>
      </c>
      <c r="G31" s="35">
        <f>G32+G37</f>
        <v>2823400</v>
      </c>
      <c r="H31" s="35">
        <f>H32+H37</f>
        <v>2880700</v>
      </c>
      <c r="N31" s="14"/>
    </row>
    <row r="32" spans="1:14" ht="38.25">
      <c r="A32" s="18" t="s">
        <v>30</v>
      </c>
      <c r="B32" s="28">
        <v>791</v>
      </c>
      <c r="C32" s="12" t="s">
        <v>62</v>
      </c>
      <c r="D32" s="4"/>
      <c r="E32" s="34">
        <f>E33</f>
        <v>0</v>
      </c>
      <c r="F32" s="34">
        <f>F33</f>
        <v>1962865.85</v>
      </c>
      <c r="G32" s="34">
        <f>G33</f>
        <v>2011000</v>
      </c>
      <c r="H32" s="34">
        <f>H33</f>
        <v>2044300</v>
      </c>
      <c r="N32" s="15"/>
    </row>
    <row r="33" spans="1:8" ht="25.5">
      <c r="A33" s="18" t="s">
        <v>63</v>
      </c>
      <c r="B33" s="28">
        <v>791</v>
      </c>
      <c r="C33" s="12" t="s">
        <v>64</v>
      </c>
      <c r="D33" s="4"/>
      <c r="E33" s="34">
        <f>E34+E35+E36</f>
        <v>0</v>
      </c>
      <c r="F33" s="34">
        <f>F34+F35+F36</f>
        <v>1962865.85</v>
      </c>
      <c r="G33" s="34">
        <f>G34+G35+G36</f>
        <v>2011000</v>
      </c>
      <c r="H33" s="34">
        <f>H34+H35+H36</f>
        <v>2044300</v>
      </c>
    </row>
    <row r="34" spans="1:8" ht="63.75">
      <c r="A34" s="18" t="s">
        <v>6</v>
      </c>
      <c r="B34" s="28">
        <v>791</v>
      </c>
      <c r="C34" s="12" t="s">
        <v>64</v>
      </c>
      <c r="D34" s="4" t="s">
        <v>3</v>
      </c>
      <c r="E34" s="4"/>
      <c r="F34" s="34">
        <v>1086200</v>
      </c>
      <c r="G34" s="34">
        <v>1127600</v>
      </c>
      <c r="H34" s="34">
        <v>1160600</v>
      </c>
    </row>
    <row r="35" spans="1:8" ht="25.5">
      <c r="A35" s="18" t="s">
        <v>61</v>
      </c>
      <c r="B35" s="28">
        <v>791</v>
      </c>
      <c r="C35" s="12" t="s">
        <v>64</v>
      </c>
      <c r="D35" s="4" t="s">
        <v>4</v>
      </c>
      <c r="E35" s="4"/>
      <c r="F35" s="36">
        <f>828800-6134.15</f>
        <v>822665.85</v>
      </c>
      <c r="G35" s="34">
        <v>829400</v>
      </c>
      <c r="H35" s="34">
        <v>829700</v>
      </c>
    </row>
    <row r="36" spans="1:8" ht="12.75">
      <c r="A36" s="18" t="s">
        <v>7</v>
      </c>
      <c r="B36" s="28">
        <v>791</v>
      </c>
      <c r="C36" s="12" t="s">
        <v>64</v>
      </c>
      <c r="D36" s="4" t="s">
        <v>5</v>
      </c>
      <c r="E36" s="4"/>
      <c r="F36" s="34">
        <v>54000</v>
      </c>
      <c r="G36" s="34">
        <v>54000</v>
      </c>
      <c r="H36" s="34">
        <v>54000</v>
      </c>
    </row>
    <row r="37" spans="1:8" s="13" customFormat="1" ht="51">
      <c r="A37" s="20" t="s">
        <v>31</v>
      </c>
      <c r="B37" s="28">
        <v>791</v>
      </c>
      <c r="C37" s="12" t="s">
        <v>65</v>
      </c>
      <c r="D37" s="21"/>
      <c r="E37" s="21"/>
      <c r="F37" s="34">
        <f aca="true" t="shared" si="1" ref="F37:H38">F38</f>
        <v>782200</v>
      </c>
      <c r="G37" s="34">
        <f t="shared" si="1"/>
        <v>812400</v>
      </c>
      <c r="H37" s="34">
        <f t="shared" si="1"/>
        <v>836400</v>
      </c>
    </row>
    <row r="38" spans="1:8" s="13" customFormat="1" ht="12.75">
      <c r="A38" s="18" t="s">
        <v>23</v>
      </c>
      <c r="B38" s="28">
        <v>791</v>
      </c>
      <c r="C38" s="12" t="s">
        <v>66</v>
      </c>
      <c r="D38" s="4"/>
      <c r="E38" s="4"/>
      <c r="F38" s="34">
        <f t="shared" si="1"/>
        <v>782200</v>
      </c>
      <c r="G38" s="34">
        <f t="shared" si="1"/>
        <v>812400</v>
      </c>
      <c r="H38" s="34">
        <f t="shared" si="1"/>
        <v>836400</v>
      </c>
    </row>
    <row r="39" spans="1:8" s="13" customFormat="1" ht="63.75">
      <c r="A39" s="18" t="s">
        <v>6</v>
      </c>
      <c r="B39" s="28">
        <v>791</v>
      </c>
      <c r="C39" s="12" t="s">
        <v>66</v>
      </c>
      <c r="D39" s="4" t="s">
        <v>3</v>
      </c>
      <c r="E39" s="4"/>
      <c r="F39" s="34">
        <v>782200</v>
      </c>
      <c r="G39" s="34">
        <v>812400</v>
      </c>
      <c r="H39" s="34">
        <v>836400</v>
      </c>
    </row>
    <row r="40" spans="1:8" s="13" customFormat="1" ht="38.25">
      <c r="A40" s="16" t="s">
        <v>92</v>
      </c>
      <c r="B40" s="28">
        <v>791</v>
      </c>
      <c r="C40" s="19">
        <v>1800000000</v>
      </c>
      <c r="D40" s="17"/>
      <c r="E40" s="17"/>
      <c r="F40" s="35">
        <f aca="true" t="shared" si="2" ref="F40:H42">F41</f>
        <v>69700</v>
      </c>
      <c r="G40" s="35">
        <f t="shared" si="2"/>
        <v>43000</v>
      </c>
      <c r="H40" s="35">
        <f t="shared" si="2"/>
        <v>16500</v>
      </c>
    </row>
    <row r="41" spans="1:8" s="13" customFormat="1" ht="38.25">
      <c r="A41" s="18" t="s">
        <v>93</v>
      </c>
      <c r="B41" s="28">
        <v>791</v>
      </c>
      <c r="C41" s="21">
        <v>1800100000</v>
      </c>
      <c r="D41" s="4"/>
      <c r="E41" s="4"/>
      <c r="F41" s="34">
        <f t="shared" si="2"/>
        <v>69700</v>
      </c>
      <c r="G41" s="34">
        <f t="shared" si="2"/>
        <v>43000</v>
      </c>
      <c r="H41" s="34">
        <f t="shared" si="2"/>
        <v>16500</v>
      </c>
    </row>
    <row r="42" spans="1:8" s="13" customFormat="1" ht="12.75">
      <c r="A42" s="18" t="s">
        <v>44</v>
      </c>
      <c r="B42" s="28">
        <v>791</v>
      </c>
      <c r="C42" s="21">
        <v>1800145870</v>
      </c>
      <c r="D42" s="4"/>
      <c r="E42" s="4"/>
      <c r="F42" s="34">
        <f t="shared" si="2"/>
        <v>69700</v>
      </c>
      <c r="G42" s="34">
        <f t="shared" si="2"/>
        <v>43000</v>
      </c>
      <c r="H42" s="34">
        <f t="shared" si="2"/>
        <v>16500</v>
      </c>
    </row>
    <row r="43" spans="1:8" s="13" customFormat="1" ht="25.5">
      <c r="A43" s="25" t="s">
        <v>61</v>
      </c>
      <c r="B43" s="28">
        <v>791</v>
      </c>
      <c r="C43" s="21">
        <v>1800145870</v>
      </c>
      <c r="D43" s="4" t="s">
        <v>4</v>
      </c>
      <c r="E43" s="4"/>
      <c r="F43" s="34">
        <v>69700</v>
      </c>
      <c r="G43" s="34">
        <v>43000</v>
      </c>
      <c r="H43" s="34">
        <v>16500</v>
      </c>
    </row>
    <row r="44" spans="1:8" ht="38.25">
      <c r="A44" s="16" t="s">
        <v>12</v>
      </c>
      <c r="B44" s="27">
        <v>791</v>
      </c>
      <c r="C44" s="17" t="s">
        <v>24</v>
      </c>
      <c r="D44" s="17"/>
      <c r="E44" s="17"/>
      <c r="F44" s="35">
        <f>F45</f>
        <v>30000</v>
      </c>
      <c r="G44" s="35">
        <f>G45</f>
        <v>30000</v>
      </c>
      <c r="H44" s="35">
        <f>H45</f>
        <v>30000</v>
      </c>
    </row>
    <row r="45" spans="1:8" ht="25.5">
      <c r="A45" s="18" t="s">
        <v>67</v>
      </c>
      <c r="B45" s="28">
        <v>791</v>
      </c>
      <c r="C45" s="4" t="s">
        <v>68</v>
      </c>
      <c r="D45" s="4"/>
      <c r="E45" s="4"/>
      <c r="F45" s="34">
        <f aca="true" t="shared" si="3" ref="F45:H46">F46</f>
        <v>30000</v>
      </c>
      <c r="G45" s="34">
        <f t="shared" si="3"/>
        <v>30000</v>
      </c>
      <c r="H45" s="34">
        <f t="shared" si="3"/>
        <v>30000</v>
      </c>
    </row>
    <row r="46" spans="1:8" ht="38.25">
      <c r="A46" s="18" t="s">
        <v>69</v>
      </c>
      <c r="B46" s="28">
        <v>791</v>
      </c>
      <c r="C46" s="4" t="s">
        <v>70</v>
      </c>
      <c r="D46" s="4"/>
      <c r="E46" s="4"/>
      <c r="F46" s="34">
        <f t="shared" si="3"/>
        <v>30000</v>
      </c>
      <c r="G46" s="34">
        <f t="shared" si="3"/>
        <v>30000</v>
      </c>
      <c r="H46" s="34">
        <f t="shared" si="3"/>
        <v>30000</v>
      </c>
    </row>
    <row r="47" spans="1:8" ht="12.75">
      <c r="A47" s="18" t="s">
        <v>11</v>
      </c>
      <c r="B47" s="28">
        <v>791</v>
      </c>
      <c r="C47" s="4" t="s">
        <v>77</v>
      </c>
      <c r="D47" s="4"/>
      <c r="E47" s="4"/>
      <c r="F47" s="34">
        <f>F49+F48</f>
        <v>30000</v>
      </c>
      <c r="G47" s="34">
        <f>G49+G48</f>
        <v>30000</v>
      </c>
      <c r="H47" s="34">
        <f>H49+H48</f>
        <v>30000</v>
      </c>
    </row>
    <row r="48" spans="1:8" ht="63.75">
      <c r="A48" s="18" t="s">
        <v>6</v>
      </c>
      <c r="B48" s="28">
        <v>791</v>
      </c>
      <c r="C48" s="4" t="s">
        <v>77</v>
      </c>
      <c r="D48" s="4" t="s">
        <v>3</v>
      </c>
      <c r="E48" s="4"/>
      <c r="F48" s="34">
        <v>10000</v>
      </c>
      <c r="G48" s="34">
        <v>10000</v>
      </c>
      <c r="H48" s="34">
        <v>10000</v>
      </c>
    </row>
    <row r="49" spans="1:8" ht="25.5">
      <c r="A49" s="25" t="s">
        <v>61</v>
      </c>
      <c r="B49" s="28">
        <v>791</v>
      </c>
      <c r="C49" s="4" t="s">
        <v>77</v>
      </c>
      <c r="D49" s="4" t="s">
        <v>4</v>
      </c>
      <c r="E49" s="4"/>
      <c r="F49" s="34">
        <v>20000</v>
      </c>
      <c r="G49" s="34">
        <v>20000</v>
      </c>
      <c r="H49" s="34">
        <v>20000</v>
      </c>
    </row>
    <row r="50" spans="1:8" ht="38.25">
      <c r="A50" s="16" t="s">
        <v>32</v>
      </c>
      <c r="B50" s="27">
        <v>791</v>
      </c>
      <c r="C50" s="17" t="s">
        <v>33</v>
      </c>
      <c r="D50" s="17"/>
      <c r="E50" s="35">
        <f aca="true" t="shared" si="4" ref="E50:F52">E51</f>
        <v>53000</v>
      </c>
      <c r="F50" s="35">
        <f t="shared" si="4"/>
        <v>1013159.96</v>
      </c>
      <c r="G50" s="35"/>
      <c r="H50" s="35"/>
    </row>
    <row r="51" spans="1:8" ht="51">
      <c r="A51" s="18" t="s">
        <v>34</v>
      </c>
      <c r="B51" s="28">
        <v>791</v>
      </c>
      <c r="C51" s="4" t="s">
        <v>35</v>
      </c>
      <c r="D51" s="4"/>
      <c r="E51" s="34">
        <f t="shared" si="4"/>
        <v>53000</v>
      </c>
      <c r="F51" s="34">
        <f t="shared" si="4"/>
        <v>1013159.96</v>
      </c>
      <c r="G51" s="34"/>
      <c r="H51" s="34"/>
    </row>
    <row r="52" spans="1:8" ht="12.75">
      <c r="A52" s="18" t="s">
        <v>36</v>
      </c>
      <c r="B52" s="28">
        <v>791</v>
      </c>
      <c r="C52" s="4" t="s">
        <v>37</v>
      </c>
      <c r="D52" s="4"/>
      <c r="E52" s="34">
        <f t="shared" si="4"/>
        <v>53000</v>
      </c>
      <c r="F52" s="34">
        <f t="shared" si="4"/>
        <v>1013159.96</v>
      </c>
      <c r="G52" s="34"/>
      <c r="H52" s="34"/>
    </row>
    <row r="53" spans="1:8" ht="25.5">
      <c r="A53" s="25" t="s">
        <v>61</v>
      </c>
      <c r="B53" s="28">
        <v>791</v>
      </c>
      <c r="C53" s="4" t="s">
        <v>37</v>
      </c>
      <c r="D53" s="4" t="s">
        <v>4</v>
      </c>
      <c r="E53" s="36">
        <v>53000</v>
      </c>
      <c r="F53" s="36">
        <f>338200+621959.96+53000</f>
        <v>1013159.96</v>
      </c>
      <c r="G53" s="34">
        <v>0</v>
      </c>
      <c r="H53" s="34">
        <v>0</v>
      </c>
    </row>
    <row r="54" spans="1:8" ht="51">
      <c r="A54" s="16" t="s">
        <v>45</v>
      </c>
      <c r="B54" s="27">
        <v>791</v>
      </c>
      <c r="C54" s="19">
        <v>2300000000</v>
      </c>
      <c r="D54" s="19"/>
      <c r="E54" s="35">
        <f>E55</f>
        <v>0</v>
      </c>
      <c r="F54" s="35">
        <f>F55</f>
        <v>406565.32</v>
      </c>
      <c r="G54" s="35">
        <f>G55</f>
        <v>0</v>
      </c>
      <c r="H54" s="35">
        <f>H55</f>
        <v>0</v>
      </c>
    </row>
    <row r="55" spans="1:8" ht="25.5">
      <c r="A55" s="18" t="s">
        <v>46</v>
      </c>
      <c r="B55" s="28">
        <v>791</v>
      </c>
      <c r="C55" s="24">
        <v>2300300000</v>
      </c>
      <c r="D55" s="24"/>
      <c r="E55" s="34">
        <f aca="true" t="shared" si="5" ref="E55:H56">E56</f>
        <v>0</v>
      </c>
      <c r="F55" s="34">
        <f t="shared" si="5"/>
        <v>406565.32</v>
      </c>
      <c r="G55" s="34">
        <f t="shared" si="5"/>
        <v>0</v>
      </c>
      <c r="H55" s="34">
        <f t="shared" si="5"/>
        <v>0</v>
      </c>
    </row>
    <row r="56" spans="1:8" ht="12.75">
      <c r="A56" s="18" t="s">
        <v>47</v>
      </c>
      <c r="B56" s="28">
        <v>791</v>
      </c>
      <c r="C56" s="24">
        <v>2300303560</v>
      </c>
      <c r="D56" s="24"/>
      <c r="E56" s="34">
        <f t="shared" si="5"/>
        <v>0</v>
      </c>
      <c r="F56" s="34">
        <f t="shared" si="5"/>
        <v>406565.32</v>
      </c>
      <c r="G56" s="34">
        <f t="shared" si="5"/>
        <v>0</v>
      </c>
      <c r="H56" s="34">
        <f t="shared" si="5"/>
        <v>0</v>
      </c>
    </row>
    <row r="57" spans="1:8" ht="25.5">
      <c r="A57" s="25" t="s">
        <v>61</v>
      </c>
      <c r="B57" s="28">
        <v>791</v>
      </c>
      <c r="C57" s="24">
        <v>2300303560</v>
      </c>
      <c r="D57" s="24">
        <v>200</v>
      </c>
      <c r="E57" s="36"/>
      <c r="F57" s="36">
        <v>406565.32</v>
      </c>
      <c r="G57" s="34">
        <v>0</v>
      </c>
      <c r="H57" s="34">
        <v>0</v>
      </c>
    </row>
    <row r="58" spans="1:8" ht="51">
      <c r="A58" s="16" t="s">
        <v>38</v>
      </c>
      <c r="B58" s="27">
        <v>791</v>
      </c>
      <c r="C58" s="19">
        <v>2400000000</v>
      </c>
      <c r="D58" s="19"/>
      <c r="E58" s="35">
        <f>E59+E70+E74</f>
        <v>15376.31</v>
      </c>
      <c r="F58" s="35">
        <f>F59+F70+F74</f>
        <v>3054598.05</v>
      </c>
      <c r="G58" s="35">
        <f>G59+G70</f>
        <v>2044500</v>
      </c>
      <c r="H58" s="35">
        <f>H59+H70</f>
        <v>2070700</v>
      </c>
    </row>
    <row r="59" spans="1:8" ht="25.5">
      <c r="A59" s="20" t="s">
        <v>39</v>
      </c>
      <c r="B59" s="28">
        <v>791</v>
      </c>
      <c r="C59" s="21">
        <v>2400100000</v>
      </c>
      <c r="D59" s="21"/>
      <c r="E59" s="34">
        <f>E60+E62+E64+E66+E68</f>
        <v>15376.31</v>
      </c>
      <c r="F59" s="34">
        <f>F60+F62+F64+F66+F68</f>
        <v>1494172.31</v>
      </c>
      <c r="G59" s="34">
        <f>G60+G64+G66</f>
        <v>1114000</v>
      </c>
      <c r="H59" s="34">
        <f>H60+H64+H66</f>
        <v>1114000</v>
      </c>
    </row>
    <row r="60" spans="1:8" ht="25.5">
      <c r="A60" s="20" t="s">
        <v>40</v>
      </c>
      <c r="B60" s="28">
        <v>791</v>
      </c>
      <c r="C60" s="21">
        <v>2400106050</v>
      </c>
      <c r="D60" s="21"/>
      <c r="E60" s="34">
        <f>E61</f>
        <v>15376.31</v>
      </c>
      <c r="F60" s="34">
        <f>F61</f>
        <v>558112.31</v>
      </c>
      <c r="G60" s="34">
        <f>G61</f>
        <v>614000</v>
      </c>
      <c r="H60" s="34">
        <f>H61</f>
        <v>614000</v>
      </c>
    </row>
    <row r="61" spans="1:8" ht="25.5">
      <c r="A61" s="25" t="s">
        <v>61</v>
      </c>
      <c r="B61" s="28">
        <v>791</v>
      </c>
      <c r="C61" s="21">
        <v>2400106050</v>
      </c>
      <c r="D61" s="4" t="s">
        <v>4</v>
      </c>
      <c r="E61" s="34">
        <v>15376.31</v>
      </c>
      <c r="F61" s="34">
        <f>614000+78236-149500+15376.31</f>
        <v>558112.31</v>
      </c>
      <c r="G61" s="34">
        <v>614000</v>
      </c>
      <c r="H61" s="34">
        <v>614000</v>
      </c>
    </row>
    <row r="62" spans="1:8" ht="12.75">
      <c r="A62" s="38" t="s">
        <v>103</v>
      </c>
      <c r="B62" s="28">
        <v>791</v>
      </c>
      <c r="C62" s="21">
        <v>2400141200</v>
      </c>
      <c r="D62" s="4"/>
      <c r="E62" s="34">
        <f>E63</f>
        <v>0</v>
      </c>
      <c r="F62" s="34">
        <f>F63</f>
        <v>39060</v>
      </c>
      <c r="G62" s="34"/>
      <c r="H62" s="34"/>
    </row>
    <row r="63" spans="1:8" ht="25.5">
      <c r="A63" s="25" t="s">
        <v>61</v>
      </c>
      <c r="B63" s="28">
        <v>791</v>
      </c>
      <c r="C63" s="21">
        <v>2400141200</v>
      </c>
      <c r="D63" s="4" t="s">
        <v>4</v>
      </c>
      <c r="E63" s="36"/>
      <c r="F63" s="36">
        <f>19530+19530</f>
        <v>39060</v>
      </c>
      <c r="G63" s="34"/>
      <c r="H63" s="34"/>
    </row>
    <row r="64" spans="1:8" ht="51" hidden="1">
      <c r="A64" s="25" t="s">
        <v>71</v>
      </c>
      <c r="B64" s="28">
        <v>791</v>
      </c>
      <c r="C64" s="21">
        <v>2400172010</v>
      </c>
      <c r="D64" s="21"/>
      <c r="E64" s="21"/>
      <c r="F64" s="34">
        <f>F65</f>
        <v>0</v>
      </c>
      <c r="G64" s="34">
        <f>G65</f>
        <v>0</v>
      </c>
      <c r="H64" s="34">
        <f>H65</f>
        <v>0</v>
      </c>
    </row>
    <row r="65" spans="1:8" ht="25.5" hidden="1">
      <c r="A65" s="25" t="s">
        <v>61</v>
      </c>
      <c r="B65" s="28">
        <v>791</v>
      </c>
      <c r="C65" s="21">
        <v>2400172010</v>
      </c>
      <c r="D65" s="4" t="s">
        <v>4</v>
      </c>
      <c r="E65" s="4"/>
      <c r="F65" s="34">
        <v>0</v>
      </c>
      <c r="G65" s="34">
        <v>0</v>
      </c>
      <c r="H65" s="34">
        <v>0</v>
      </c>
    </row>
    <row r="66" spans="1:8" ht="76.5">
      <c r="A66" s="18" t="s">
        <v>41</v>
      </c>
      <c r="B66" s="28">
        <v>791</v>
      </c>
      <c r="C66" s="4" t="s">
        <v>42</v>
      </c>
      <c r="D66" s="4"/>
      <c r="E66" s="4"/>
      <c r="F66" s="34">
        <f>F67</f>
        <v>700000</v>
      </c>
      <c r="G66" s="34">
        <f>G67</f>
        <v>500000</v>
      </c>
      <c r="H66" s="34">
        <f>H67</f>
        <v>500000</v>
      </c>
    </row>
    <row r="67" spans="1:8" ht="25.5">
      <c r="A67" s="25" t="s">
        <v>61</v>
      </c>
      <c r="B67" s="28">
        <v>791</v>
      </c>
      <c r="C67" s="4" t="s">
        <v>42</v>
      </c>
      <c r="D67" s="4" t="s">
        <v>4</v>
      </c>
      <c r="E67" s="4"/>
      <c r="F67" s="34">
        <v>700000</v>
      </c>
      <c r="G67" s="34">
        <v>500000</v>
      </c>
      <c r="H67" s="34">
        <v>500000</v>
      </c>
    </row>
    <row r="68" spans="1:8" ht="51">
      <c r="A68" s="18" t="s">
        <v>101</v>
      </c>
      <c r="B68" s="28">
        <v>791</v>
      </c>
      <c r="C68" s="37" t="s">
        <v>102</v>
      </c>
      <c r="D68" s="4"/>
      <c r="E68" s="36">
        <f>E69</f>
        <v>0</v>
      </c>
      <c r="F68" s="36">
        <f>F69</f>
        <v>197000</v>
      </c>
      <c r="G68" s="34"/>
      <c r="H68" s="34"/>
    </row>
    <row r="69" spans="1:8" ht="25.5">
      <c r="A69" s="18" t="s">
        <v>61</v>
      </c>
      <c r="B69" s="28">
        <v>791</v>
      </c>
      <c r="C69" s="37" t="s">
        <v>102</v>
      </c>
      <c r="D69" s="4" t="s">
        <v>4</v>
      </c>
      <c r="E69" s="36"/>
      <c r="F69" s="36">
        <v>197000</v>
      </c>
      <c r="G69" s="34"/>
      <c r="H69" s="34"/>
    </row>
    <row r="70" spans="1:8" ht="25.5">
      <c r="A70" s="18" t="s">
        <v>43</v>
      </c>
      <c r="B70" s="28">
        <v>791</v>
      </c>
      <c r="C70" s="21">
        <v>2400200000</v>
      </c>
      <c r="D70" s="4"/>
      <c r="E70" s="34">
        <f aca="true" t="shared" si="6" ref="E70:H72">E71</f>
        <v>0</v>
      </c>
      <c r="F70" s="34">
        <f t="shared" si="6"/>
        <v>1120029.61</v>
      </c>
      <c r="G70" s="34">
        <f t="shared" si="6"/>
        <v>930500</v>
      </c>
      <c r="H70" s="34">
        <f t="shared" si="6"/>
        <v>956700</v>
      </c>
    </row>
    <row r="71" spans="1:8" ht="25.5">
      <c r="A71" s="20" t="s">
        <v>39</v>
      </c>
      <c r="B71" s="28">
        <v>791</v>
      </c>
      <c r="C71" s="21">
        <v>2400206050</v>
      </c>
      <c r="D71" s="4"/>
      <c r="E71" s="34">
        <f t="shared" si="6"/>
        <v>0</v>
      </c>
      <c r="F71" s="34">
        <f t="shared" si="6"/>
        <v>1120029.61</v>
      </c>
      <c r="G71" s="34">
        <f t="shared" si="6"/>
        <v>930500</v>
      </c>
      <c r="H71" s="34">
        <f t="shared" si="6"/>
        <v>956700</v>
      </c>
    </row>
    <row r="72" spans="1:8" ht="25.5">
      <c r="A72" s="18" t="s">
        <v>40</v>
      </c>
      <c r="B72" s="28">
        <v>791</v>
      </c>
      <c r="C72" s="21">
        <v>2400206050</v>
      </c>
      <c r="D72" s="4"/>
      <c r="E72" s="34">
        <f t="shared" si="6"/>
        <v>0</v>
      </c>
      <c r="F72" s="34">
        <f t="shared" si="6"/>
        <v>1120029.61</v>
      </c>
      <c r="G72" s="34">
        <f t="shared" si="6"/>
        <v>930500</v>
      </c>
      <c r="H72" s="34">
        <f t="shared" si="6"/>
        <v>956700</v>
      </c>
    </row>
    <row r="73" spans="1:8" ht="25.5">
      <c r="A73" s="25" t="s">
        <v>61</v>
      </c>
      <c r="B73" s="28">
        <v>791</v>
      </c>
      <c r="C73" s="21">
        <v>2400206050</v>
      </c>
      <c r="D73" s="4" t="s">
        <v>4</v>
      </c>
      <c r="E73" s="36"/>
      <c r="F73" s="36">
        <f>904400+141367.9+74261.71</f>
        <v>1120029.61</v>
      </c>
      <c r="G73" s="34">
        <v>930500</v>
      </c>
      <c r="H73" s="34">
        <v>956700</v>
      </c>
    </row>
    <row r="74" spans="1:8" ht="25.5">
      <c r="A74" s="25" t="s">
        <v>46</v>
      </c>
      <c r="B74" s="28">
        <v>791</v>
      </c>
      <c r="C74" s="21">
        <v>2400300000</v>
      </c>
      <c r="D74" s="4"/>
      <c r="E74" s="36">
        <f>E75+E77+E79</f>
        <v>0</v>
      </c>
      <c r="F74" s="36">
        <f>F75+F77+F79</f>
        <v>440396.13</v>
      </c>
      <c r="G74" s="36"/>
      <c r="H74" s="36"/>
    </row>
    <row r="75" spans="1:8" ht="38.25">
      <c r="A75" s="25" t="s">
        <v>106</v>
      </c>
      <c r="B75" s="28">
        <v>791</v>
      </c>
      <c r="C75" s="21" t="s">
        <v>109</v>
      </c>
      <c r="D75" s="4"/>
      <c r="E75" s="36">
        <f>E76</f>
        <v>0</v>
      </c>
      <c r="F75" s="36">
        <f>F76</f>
        <v>240396.13</v>
      </c>
      <c r="G75" s="36"/>
      <c r="H75" s="36"/>
    </row>
    <row r="76" spans="1:8" ht="25.5">
      <c r="A76" s="25" t="s">
        <v>61</v>
      </c>
      <c r="B76" s="28">
        <v>791</v>
      </c>
      <c r="C76" s="21" t="s">
        <v>109</v>
      </c>
      <c r="D76" s="4" t="s">
        <v>4</v>
      </c>
      <c r="E76" s="36"/>
      <c r="F76" s="36">
        <v>240396.13</v>
      </c>
      <c r="G76" s="36"/>
      <c r="H76" s="36"/>
    </row>
    <row r="77" spans="1:8" ht="38.25">
      <c r="A77" s="25" t="s">
        <v>107</v>
      </c>
      <c r="B77" s="28">
        <v>791</v>
      </c>
      <c r="C77" s="21" t="s">
        <v>110</v>
      </c>
      <c r="D77" s="4"/>
      <c r="E77" s="36">
        <f>E78</f>
        <v>0</v>
      </c>
      <c r="F77" s="36">
        <f>F78</f>
        <v>100000</v>
      </c>
      <c r="G77" s="36"/>
      <c r="H77" s="36"/>
    </row>
    <row r="78" spans="1:8" ht="25.5">
      <c r="A78" s="25" t="s">
        <v>61</v>
      </c>
      <c r="B78" s="28">
        <v>791</v>
      </c>
      <c r="C78" s="21" t="s">
        <v>110</v>
      </c>
      <c r="D78" s="21">
        <v>200</v>
      </c>
      <c r="E78" s="36"/>
      <c r="F78" s="36">
        <v>100000</v>
      </c>
      <c r="G78" s="36"/>
      <c r="H78" s="36"/>
    </row>
    <row r="79" spans="1:8" ht="38.25">
      <c r="A79" s="25" t="s">
        <v>108</v>
      </c>
      <c r="B79" s="28">
        <v>791</v>
      </c>
      <c r="C79" s="21" t="s">
        <v>111</v>
      </c>
      <c r="D79" s="4"/>
      <c r="E79" s="36">
        <f>E80</f>
        <v>0</v>
      </c>
      <c r="F79" s="36">
        <f>F80</f>
        <v>100000</v>
      </c>
      <c r="G79" s="36"/>
      <c r="H79" s="36"/>
    </row>
    <row r="80" spans="1:8" ht="25.5">
      <c r="A80" s="25" t="s">
        <v>61</v>
      </c>
      <c r="B80" s="28">
        <v>791</v>
      </c>
      <c r="C80" s="21" t="s">
        <v>111</v>
      </c>
      <c r="D80" s="4" t="s">
        <v>4</v>
      </c>
      <c r="E80" s="36"/>
      <c r="F80" s="36">
        <v>100000</v>
      </c>
      <c r="G80" s="36"/>
      <c r="H80" s="36"/>
    </row>
    <row r="81" spans="1:8" ht="51">
      <c r="A81" s="16" t="s">
        <v>53</v>
      </c>
      <c r="B81" s="27">
        <v>791</v>
      </c>
      <c r="C81" s="17" t="s">
        <v>54</v>
      </c>
      <c r="D81" s="17"/>
      <c r="E81" s="35">
        <f>E82+E85</f>
        <v>0</v>
      </c>
      <c r="F81" s="35">
        <f>F82+F85</f>
        <v>188078.32</v>
      </c>
      <c r="G81" s="35">
        <f>G82+G85</f>
        <v>185100</v>
      </c>
      <c r="H81" s="35">
        <f>H82+H85</f>
        <v>185100</v>
      </c>
    </row>
    <row r="82" spans="1:8" ht="25.5">
      <c r="A82" s="29" t="s">
        <v>81</v>
      </c>
      <c r="B82" s="28">
        <v>791</v>
      </c>
      <c r="C82" s="30">
        <v>2500100000</v>
      </c>
      <c r="D82" s="31"/>
      <c r="E82" s="31"/>
      <c r="F82" s="34">
        <f aca="true" t="shared" si="7" ref="F82:H83">F83</f>
        <v>178000</v>
      </c>
      <c r="G82" s="34">
        <f t="shared" si="7"/>
        <v>178000</v>
      </c>
      <c r="H82" s="34">
        <f t="shared" si="7"/>
        <v>178000</v>
      </c>
    </row>
    <row r="83" spans="1:8" ht="25.5">
      <c r="A83" s="29" t="s">
        <v>57</v>
      </c>
      <c r="B83" s="28">
        <v>791</v>
      </c>
      <c r="C83" s="30">
        <v>2500124300</v>
      </c>
      <c r="D83" s="31"/>
      <c r="E83" s="31"/>
      <c r="F83" s="34">
        <f t="shared" si="7"/>
        <v>178000</v>
      </c>
      <c r="G83" s="34">
        <f t="shared" si="7"/>
        <v>178000</v>
      </c>
      <c r="H83" s="34">
        <f t="shared" si="7"/>
        <v>178000</v>
      </c>
    </row>
    <row r="84" spans="1:8" ht="25.5">
      <c r="A84" s="29" t="s">
        <v>61</v>
      </c>
      <c r="B84" s="28">
        <v>791</v>
      </c>
      <c r="C84" s="30">
        <v>2500124300</v>
      </c>
      <c r="D84" s="4" t="s">
        <v>4</v>
      </c>
      <c r="E84" s="4"/>
      <c r="F84" s="34">
        <v>178000</v>
      </c>
      <c r="G84" s="34">
        <v>178000</v>
      </c>
      <c r="H84" s="34">
        <v>178000</v>
      </c>
    </row>
    <row r="85" spans="1:8" ht="25.5">
      <c r="A85" s="18" t="s">
        <v>55</v>
      </c>
      <c r="B85" s="28">
        <v>791</v>
      </c>
      <c r="C85" s="4" t="s">
        <v>56</v>
      </c>
      <c r="D85" s="4"/>
      <c r="E85" s="34">
        <f aca="true" t="shared" si="8" ref="E85:H86">E86</f>
        <v>0</v>
      </c>
      <c r="F85" s="34">
        <f t="shared" si="8"/>
        <v>10078.32</v>
      </c>
      <c r="G85" s="34">
        <f t="shared" si="8"/>
        <v>7100</v>
      </c>
      <c r="H85" s="34">
        <f t="shared" si="8"/>
        <v>7100</v>
      </c>
    </row>
    <row r="86" spans="1:8" ht="25.5">
      <c r="A86" s="18" t="s">
        <v>57</v>
      </c>
      <c r="B86" s="28">
        <v>791</v>
      </c>
      <c r="C86" s="4" t="s">
        <v>58</v>
      </c>
      <c r="D86" s="4"/>
      <c r="E86" s="34">
        <f t="shared" si="8"/>
        <v>0</v>
      </c>
      <c r="F86" s="34">
        <f t="shared" si="8"/>
        <v>10078.32</v>
      </c>
      <c r="G86" s="34">
        <f t="shared" si="8"/>
        <v>7100</v>
      </c>
      <c r="H86" s="34">
        <f t="shared" si="8"/>
        <v>7100</v>
      </c>
    </row>
    <row r="87" spans="1:8" ht="25.5">
      <c r="A87" s="25" t="s">
        <v>61</v>
      </c>
      <c r="B87" s="28">
        <v>791</v>
      </c>
      <c r="C87" s="4" t="s">
        <v>58</v>
      </c>
      <c r="D87" s="4" t="s">
        <v>4</v>
      </c>
      <c r="E87" s="36"/>
      <c r="F87" s="36">
        <f>7100+2978.32</f>
        <v>10078.32</v>
      </c>
      <c r="G87" s="34">
        <v>7100</v>
      </c>
      <c r="H87" s="34">
        <v>7100</v>
      </c>
    </row>
    <row r="88" spans="1:8" ht="12.75">
      <c r="A88" s="16" t="s">
        <v>10</v>
      </c>
      <c r="B88" s="27">
        <v>791</v>
      </c>
      <c r="C88" s="17" t="s">
        <v>27</v>
      </c>
      <c r="D88" s="17"/>
      <c r="E88" s="17"/>
      <c r="F88" s="35">
        <f>F89</f>
        <v>89100</v>
      </c>
      <c r="G88" s="35">
        <f>G89</f>
        <v>212000</v>
      </c>
      <c r="H88" s="35">
        <f>H89</f>
        <v>346000</v>
      </c>
    </row>
    <row r="89" spans="1:8" ht="12.75">
      <c r="A89" s="18" t="s">
        <v>10</v>
      </c>
      <c r="B89" s="28">
        <v>791</v>
      </c>
      <c r="C89" s="21">
        <v>9999900000</v>
      </c>
      <c r="D89" s="4"/>
      <c r="E89" s="4"/>
      <c r="F89" s="34">
        <f>F90+F92+F94+F96+F98+F101</f>
        <v>89100</v>
      </c>
      <c r="G89" s="34">
        <f>G90+G92+G94+G96+G98+G101</f>
        <v>212000</v>
      </c>
      <c r="H89" s="34">
        <f>H90+H92+H94+H96+H98+H101</f>
        <v>346000</v>
      </c>
    </row>
    <row r="90" spans="1:8" ht="12.75" hidden="1">
      <c r="A90" s="25" t="s">
        <v>84</v>
      </c>
      <c r="B90" s="28">
        <v>791</v>
      </c>
      <c r="C90" s="4" t="s">
        <v>83</v>
      </c>
      <c r="D90" s="4"/>
      <c r="E90" s="4"/>
      <c r="F90" s="34">
        <f>F91</f>
        <v>0</v>
      </c>
      <c r="G90" s="34">
        <f>G91</f>
        <v>0</v>
      </c>
      <c r="H90" s="34">
        <f>H91</f>
        <v>0</v>
      </c>
    </row>
    <row r="91" spans="1:8" ht="12.75" hidden="1">
      <c r="A91" s="25" t="s">
        <v>75</v>
      </c>
      <c r="B91" s="28">
        <v>791</v>
      </c>
      <c r="C91" s="4" t="s">
        <v>83</v>
      </c>
      <c r="D91" s="4" t="s">
        <v>76</v>
      </c>
      <c r="E91" s="4"/>
      <c r="F91" s="34">
        <v>0</v>
      </c>
      <c r="G91" s="34">
        <v>0</v>
      </c>
      <c r="H91" s="34">
        <v>0</v>
      </c>
    </row>
    <row r="92" spans="1:8" ht="12.75" hidden="1">
      <c r="A92" s="25" t="s">
        <v>72</v>
      </c>
      <c r="B92" s="28">
        <v>791</v>
      </c>
      <c r="C92" s="21">
        <v>9999905870</v>
      </c>
      <c r="D92" s="4"/>
      <c r="E92" s="4"/>
      <c r="F92" s="34">
        <f>F93</f>
        <v>0</v>
      </c>
      <c r="G92" s="34">
        <f>G93</f>
        <v>0</v>
      </c>
      <c r="H92" s="34">
        <f>H93</f>
        <v>0</v>
      </c>
    </row>
    <row r="93" spans="1:8" ht="25.5" hidden="1">
      <c r="A93" s="25" t="s">
        <v>61</v>
      </c>
      <c r="B93" s="28">
        <v>791</v>
      </c>
      <c r="C93" s="21">
        <v>9999905870</v>
      </c>
      <c r="D93" s="4" t="s">
        <v>4</v>
      </c>
      <c r="E93" s="4"/>
      <c r="F93" s="34">
        <v>0</v>
      </c>
      <c r="G93" s="34">
        <v>0</v>
      </c>
      <c r="H93" s="34">
        <v>0</v>
      </c>
    </row>
    <row r="94" spans="1:8" ht="12.75">
      <c r="A94" s="18" t="s">
        <v>8</v>
      </c>
      <c r="B94" s="28">
        <v>791</v>
      </c>
      <c r="C94" s="12" t="s">
        <v>25</v>
      </c>
      <c r="D94" s="4"/>
      <c r="E94" s="4"/>
      <c r="F94" s="34">
        <f>F95</f>
        <v>20000</v>
      </c>
      <c r="G94" s="34">
        <f>G95</f>
        <v>20000</v>
      </c>
      <c r="H94" s="34">
        <f>H95</f>
        <v>20000</v>
      </c>
    </row>
    <row r="95" spans="1:8" ht="12.75">
      <c r="A95" s="18" t="s">
        <v>7</v>
      </c>
      <c r="B95" s="28">
        <v>791</v>
      </c>
      <c r="C95" s="12" t="s">
        <v>25</v>
      </c>
      <c r="D95" s="4" t="s">
        <v>5</v>
      </c>
      <c r="E95" s="4"/>
      <c r="F95" s="34">
        <v>20000</v>
      </c>
      <c r="G95" s="34">
        <v>20000</v>
      </c>
      <c r="H95" s="34">
        <v>20000</v>
      </c>
    </row>
    <row r="96" spans="1:8" ht="12.75" hidden="1">
      <c r="A96" s="18" t="s">
        <v>44</v>
      </c>
      <c r="B96" s="28">
        <v>791</v>
      </c>
      <c r="C96" s="21">
        <v>9999945870</v>
      </c>
      <c r="D96" s="4"/>
      <c r="E96" s="4"/>
      <c r="F96" s="34">
        <f>F97</f>
        <v>0</v>
      </c>
      <c r="G96" s="34">
        <f>G97</f>
        <v>0</v>
      </c>
      <c r="H96" s="34">
        <f>H97</f>
        <v>0</v>
      </c>
    </row>
    <row r="97" spans="1:8" ht="25.5" hidden="1">
      <c r="A97" s="25" t="s">
        <v>61</v>
      </c>
      <c r="B97" s="28">
        <v>791</v>
      </c>
      <c r="C97" s="21">
        <v>9999945870</v>
      </c>
      <c r="D97" s="4" t="s">
        <v>4</v>
      </c>
      <c r="E97" s="4"/>
      <c r="F97" s="34">
        <v>0</v>
      </c>
      <c r="G97" s="34">
        <v>0</v>
      </c>
      <c r="H97" s="34">
        <v>0</v>
      </c>
    </row>
    <row r="98" spans="1:8" ht="25.5">
      <c r="A98" s="25" t="s">
        <v>73</v>
      </c>
      <c r="B98" s="28">
        <v>791</v>
      </c>
      <c r="C98" s="4" t="s">
        <v>59</v>
      </c>
      <c r="D98" s="4"/>
      <c r="E98" s="4"/>
      <c r="F98" s="34">
        <f>F99+F100</f>
        <v>69100</v>
      </c>
      <c r="G98" s="34">
        <f>G99+G100</f>
        <v>69600</v>
      </c>
      <c r="H98" s="34">
        <f>H99+H100</f>
        <v>71800</v>
      </c>
    </row>
    <row r="99" spans="1:8" ht="63.75">
      <c r="A99" s="25" t="s">
        <v>6</v>
      </c>
      <c r="B99" s="28">
        <v>791</v>
      </c>
      <c r="C99" s="4" t="s">
        <v>59</v>
      </c>
      <c r="D99" s="4" t="s">
        <v>3</v>
      </c>
      <c r="E99" s="4"/>
      <c r="F99" s="34">
        <v>68100</v>
      </c>
      <c r="G99" s="34">
        <v>68600</v>
      </c>
      <c r="H99" s="34">
        <v>70800</v>
      </c>
    </row>
    <row r="100" spans="1:8" ht="25.5">
      <c r="A100" s="25" t="s">
        <v>61</v>
      </c>
      <c r="B100" s="28">
        <v>791</v>
      </c>
      <c r="C100" s="4" t="s">
        <v>59</v>
      </c>
      <c r="D100" s="4" t="s">
        <v>4</v>
      </c>
      <c r="E100" s="4"/>
      <c r="F100" s="34">
        <v>1000</v>
      </c>
      <c r="G100" s="34">
        <v>1000</v>
      </c>
      <c r="H100" s="34">
        <v>1000</v>
      </c>
    </row>
    <row r="101" spans="1:8" ht="12.75">
      <c r="A101" s="18" t="s">
        <v>15</v>
      </c>
      <c r="B101" s="28">
        <v>791</v>
      </c>
      <c r="C101" s="4" t="s">
        <v>26</v>
      </c>
      <c r="D101" s="4"/>
      <c r="E101" s="4"/>
      <c r="F101" s="34"/>
      <c r="G101" s="34">
        <f>G102</f>
        <v>122400</v>
      </c>
      <c r="H101" s="34">
        <f>H102</f>
        <v>254200</v>
      </c>
    </row>
    <row r="102" spans="1:8" ht="12.75">
      <c r="A102" s="23" t="s">
        <v>16</v>
      </c>
      <c r="B102" s="28">
        <v>791</v>
      </c>
      <c r="C102" s="4" t="s">
        <v>26</v>
      </c>
      <c r="D102" s="22" t="s">
        <v>17</v>
      </c>
      <c r="E102" s="22"/>
      <c r="F102" s="34"/>
      <c r="G102" s="34">
        <v>122400</v>
      </c>
      <c r="H102" s="34">
        <v>254200</v>
      </c>
    </row>
    <row r="106" spans="1:7" ht="15.75">
      <c r="A106" s="32" t="s">
        <v>82</v>
      </c>
      <c r="G106" s="2" t="s">
        <v>113</v>
      </c>
    </row>
  </sheetData>
  <sheetProtection/>
  <mergeCells count="10">
    <mergeCell ref="E10:H10"/>
    <mergeCell ref="A14:A16"/>
    <mergeCell ref="B14:B16"/>
    <mergeCell ref="C14:C16"/>
    <mergeCell ref="D14:D16"/>
    <mergeCell ref="E14:H14"/>
    <mergeCell ref="E15:F15"/>
    <mergeCell ref="G15:G16"/>
    <mergeCell ref="H15:H16"/>
    <mergeCell ref="A12:H12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7"/>
    </sheetView>
  </sheetViews>
  <sheetFormatPr defaultColWidth="9.00390625" defaultRowHeight="12.75"/>
  <cols>
    <col min="1" max="1" width="33.625" style="0" customWidth="1"/>
    <col min="3" max="3" width="13.25390625" style="0" customWidth="1"/>
    <col min="5" max="6" width="12.75390625" style="0" customWidth="1"/>
  </cols>
  <sheetData>
    <row r="1" ht="43.5" customHeight="1"/>
    <row r="2" ht="55.5" customHeight="1"/>
    <row r="3" ht="37.5" customHeight="1"/>
    <row r="4" ht="87" customHeight="1"/>
    <row r="5" ht="42.75" customHeight="1"/>
    <row r="6" ht="76.5" customHeight="1"/>
    <row r="7" ht="4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2020-08-03T08:17:07Z</cp:lastPrinted>
  <dcterms:created xsi:type="dcterms:W3CDTF">2008-10-28T10:40:13Z</dcterms:created>
  <dcterms:modified xsi:type="dcterms:W3CDTF">2020-08-03T08:17:19Z</dcterms:modified>
  <cp:category/>
  <cp:version/>
  <cp:contentType/>
  <cp:contentStatus/>
</cp:coreProperties>
</file>